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austin/Library/Mobile Documents/com~apple~CloudDocs/Desktop/AQD/Contracts/ACT - Prop 14/Strategic approach and budgets/Budget docs/"/>
    </mc:Choice>
  </mc:AlternateContent>
  <xr:revisionPtr revIDLastSave="0" documentId="13_ncr:1_{D63BE67D-4769-D546-9558-7DA56107D86F}" xr6:coauthVersionLast="47" xr6:coauthVersionMax="47" xr10:uidLastSave="{00000000-0000-0000-0000-000000000000}"/>
  <bookViews>
    <workbookView xWindow="-37340" yWindow="3160" windowWidth="27060" windowHeight="18600" xr2:uid="{13DC0C5A-2BF4-E041-8E4A-EFD46B5D2C8F}"/>
  </bookViews>
  <sheets>
    <sheet name="Proposed Budge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20" i="1" l="1"/>
  <c r="F15" i="1"/>
  <c r="F8" i="1"/>
  <c r="F17" i="1"/>
  <c r="F16" i="1"/>
  <c r="J7" i="1"/>
  <c r="I7" i="1"/>
  <c r="H7" i="1"/>
  <c r="G7" i="1"/>
  <c r="E20" i="1"/>
  <c r="E11" i="1"/>
  <c r="F19" i="1"/>
  <c r="F18" i="1"/>
  <c r="F10" i="1"/>
  <c r="F9" i="1"/>
  <c r="F7" i="1"/>
  <c r="F11" i="1" l="1"/>
</calcChain>
</file>

<file path=xl/sharedStrings.xml><?xml version="1.0" encoding="utf-8"?>
<sst xmlns="http://schemas.openxmlformats.org/spreadsheetml/2006/main" count="50" uniqueCount="39">
  <si>
    <t>Amount</t>
  </si>
  <si>
    <t>n/a</t>
  </si>
  <si>
    <t>Tax Collection</t>
  </si>
  <si>
    <t>Definition</t>
  </si>
  <si>
    <t>Cost of Municipal tax collection.</t>
  </si>
  <si>
    <t>Operational Grants</t>
  </si>
  <si>
    <t>Pilot Project(s)</t>
  </si>
  <si>
    <t>Board Administration</t>
  </si>
  <si>
    <t>Capital Grants</t>
  </si>
  <si>
    <t>Targeted funding that drives innovation and is intended to inspire confidence and further investment in the sector, ultimately increasing overall wages and supporting a more sustainable sector.</t>
  </si>
  <si>
    <t>Notes</t>
  </si>
  <si>
    <t>Baseline Facts</t>
  </si>
  <si>
    <t>Funding set aside for Board administration, including but not limited to the cost of staff, contractors, data collection, studies, research, and/or any required audits.</t>
  </si>
  <si>
    <t xml:space="preserve">Capital funding to support existing facilities, except in rare cases. Funding should be for small scale, minor improvements. </t>
  </si>
  <si>
    <t>In-Home Facility Start-Up Funds</t>
  </si>
  <si>
    <t>Funding for new, not yet existing in-home care facilities.</t>
  </si>
  <si>
    <t>($5,200,000 expected to be available from 2024 funds and again from 2025 funds)</t>
  </si>
  <si>
    <t>Percentage of annual revenue</t>
  </si>
  <si>
    <t>For operational grants, calcuated amount available for each faciliity by using the current total of 188 licensed facilities</t>
  </si>
  <si>
    <t>The Board might not need the full 10% every year, in which case the Board could put the extra funding toward one or more of its funding priorities.</t>
  </si>
  <si>
    <t xml:space="preserve">While opening a new center requires a big investment, small amounts of start-up funding for in-home facilities could be incredibly effective, and therefore a very strategic use of ACCEE funding to increase access to child care and early education services. </t>
  </si>
  <si>
    <t>Total Funds To Be Spent</t>
  </si>
  <si>
    <t>Early Educator Child Care Subsidies</t>
  </si>
  <si>
    <t>Recommended 2025 ACCEE Fund Budget</t>
  </si>
  <si>
    <t xml:space="preserve">Subsidies to pay for early educators' children's child care or early education costs. These subsidies are meant to cover the gap between the average cost of care and State of Alaska child care assistance  funding. </t>
  </si>
  <si>
    <t xml:space="preserve">Grants for existing licensed child care and early education entities to support key operational costs. </t>
  </si>
  <si>
    <t>Should hopefully not be needed for leftover 2024 funds, since these funds will also be administered in 2025.</t>
  </si>
  <si>
    <t>2025 funds (potentially recurring funding)</t>
  </si>
  <si>
    <t>2024 funds (because funded by one-time funds, may not be recurring)</t>
  </si>
  <si>
    <r>
      <rPr>
        <sz val="12"/>
        <color theme="1"/>
        <rFont val="Calibri (Body)"/>
      </rPr>
      <t xml:space="preserve">Although the IT does not recommend that educators must be </t>
    </r>
    <r>
      <rPr>
        <i/>
        <sz val="12"/>
        <color theme="1"/>
        <rFont val="Calibri (Body)"/>
      </rPr>
      <t>eligible</t>
    </r>
    <r>
      <rPr>
        <sz val="12"/>
        <color theme="1"/>
        <rFont val="Calibri (Body)"/>
      </rPr>
      <t xml:space="preserve"> for State of Alaska child care assistance funding to be eligible for ACCEE Fund subsidies, the Board should consider requiring that those who apply for ACCEE Funds have at least </t>
    </r>
    <r>
      <rPr>
        <i/>
        <sz val="12"/>
        <color theme="1"/>
        <rFont val="Calibri (Body)"/>
      </rPr>
      <t xml:space="preserve">applied </t>
    </r>
    <r>
      <rPr>
        <sz val="12"/>
        <color theme="1"/>
        <rFont val="Calibri (Body)"/>
      </rPr>
      <t>for State assistance, so that if they are eligible the overall benefit is greater.</t>
    </r>
    <r>
      <rPr>
        <sz val="12"/>
        <color theme="1"/>
        <rFont val="Calibri"/>
        <family val="2"/>
        <scheme val="minor"/>
      </rPr>
      <t xml:space="preserve"> </t>
    </r>
    <r>
      <rPr>
        <sz val="12"/>
        <color theme="1"/>
        <rFont val="Calibri (Body)"/>
      </rPr>
      <t xml:space="preserve">A potential drawback of this approach, however, is that any backlog in State review of assistance applications could impact an individual's ability to receive ACCEE Fund subsidies. </t>
    </r>
    <r>
      <rPr>
        <sz val="12"/>
        <color theme="1"/>
        <rFont val="Calibri"/>
        <family val="2"/>
        <scheme val="minor"/>
      </rPr>
      <t xml:space="preserve">The Implementation Team hopes that this program </t>
    </r>
    <r>
      <rPr>
        <sz val="12"/>
        <color theme="1"/>
        <rFont val="Calibri (Body)"/>
      </rPr>
      <t>will</t>
    </r>
    <r>
      <rPr>
        <sz val="12"/>
        <color theme="1"/>
        <rFont val="Calibri"/>
        <family val="2"/>
        <scheme val="minor"/>
      </rPr>
      <t xml:space="preserve"> eventually </t>
    </r>
    <r>
      <rPr>
        <sz val="12"/>
        <color theme="1"/>
        <rFont val="Calibri (Body)"/>
      </rPr>
      <t xml:space="preserve">be </t>
    </r>
    <r>
      <rPr>
        <sz val="12"/>
        <color theme="1"/>
        <rFont val="Calibri"/>
        <family val="2"/>
        <scheme val="minor"/>
      </rPr>
      <t xml:space="preserve">adopted by the State so that all early educators will be eligible for fully-funded assistance for the care of their children. As a result, the ACCEE Fund program and funding should align with the State program as much as possible. </t>
    </r>
    <r>
      <rPr>
        <sz val="12"/>
        <color theme="1"/>
        <rFont val="Calibri (Body)"/>
      </rPr>
      <t xml:space="preserve">Finally, the Board should consider how to build a program that ensures that educators receive this funding, even if their child(ren) are using services at a different site or are in a different age group than the classroom in which the educator themselves works.  </t>
    </r>
  </si>
  <si>
    <r>
      <t xml:space="preserve">Amount available per </t>
    </r>
    <r>
      <rPr>
        <b/>
        <sz val="12"/>
        <color theme="1"/>
        <rFont val="Calibri (Body)"/>
      </rPr>
      <t>educator</t>
    </r>
    <r>
      <rPr>
        <b/>
        <sz val="12"/>
        <color theme="1"/>
        <rFont val="Calibri"/>
        <family val="2"/>
        <scheme val="minor"/>
      </rPr>
      <t xml:space="preserve"> per year assuming 10% of </t>
    </r>
    <r>
      <rPr>
        <b/>
        <sz val="12"/>
        <color theme="1"/>
        <rFont val="Calibri (Body)"/>
      </rPr>
      <t>educators</t>
    </r>
    <r>
      <rPr>
        <b/>
        <sz val="12"/>
        <color theme="1"/>
        <rFont val="Calibri"/>
        <family val="2"/>
        <scheme val="minor"/>
      </rPr>
      <t xml:space="preserve"> use benefit</t>
    </r>
  </si>
  <si>
    <r>
      <t xml:space="preserve">Amount available per </t>
    </r>
    <r>
      <rPr>
        <b/>
        <sz val="12"/>
        <color theme="1"/>
        <rFont val="Calibri (Body)"/>
      </rPr>
      <t>educator</t>
    </r>
    <r>
      <rPr>
        <b/>
        <sz val="12"/>
        <color theme="1"/>
        <rFont val="Calibri"/>
        <family val="2"/>
        <scheme val="minor"/>
      </rPr>
      <t xml:space="preserve"> per year assuming 20% of </t>
    </r>
    <r>
      <rPr>
        <b/>
        <sz val="12"/>
        <color theme="1"/>
        <rFont val="Calibri (Body)"/>
      </rPr>
      <t>educators</t>
    </r>
    <r>
      <rPr>
        <b/>
        <sz val="12"/>
        <color theme="1"/>
        <rFont val="Calibri"/>
        <family val="2"/>
        <scheme val="minor"/>
      </rPr>
      <t xml:space="preserve"> use benefit</t>
    </r>
  </si>
  <si>
    <r>
      <t xml:space="preserve">Amount available per </t>
    </r>
    <r>
      <rPr>
        <b/>
        <sz val="12"/>
        <color theme="1"/>
        <rFont val="Calibri (Body)"/>
      </rPr>
      <t>educator</t>
    </r>
    <r>
      <rPr>
        <b/>
        <sz val="12"/>
        <color theme="1"/>
        <rFont val="Calibri"/>
        <family val="2"/>
        <scheme val="minor"/>
      </rPr>
      <t xml:space="preserve"> per year assuming 30% of </t>
    </r>
    <r>
      <rPr>
        <b/>
        <sz val="12"/>
        <color theme="1"/>
        <rFont val="Calibri (Body)"/>
      </rPr>
      <t>educators</t>
    </r>
    <r>
      <rPr>
        <b/>
        <sz val="12"/>
        <color theme="1"/>
        <rFont val="Calibri"/>
        <family val="2"/>
        <scheme val="minor"/>
      </rPr>
      <t xml:space="preserve"> use benefit</t>
    </r>
  </si>
  <si>
    <r>
      <t xml:space="preserve">Amount available per </t>
    </r>
    <r>
      <rPr>
        <b/>
        <sz val="12"/>
        <color theme="1"/>
        <rFont val="Calibri (Body)"/>
      </rPr>
      <t>educator</t>
    </r>
    <r>
      <rPr>
        <b/>
        <sz val="12"/>
        <color theme="1"/>
        <rFont val="Calibri"/>
        <family val="2"/>
        <scheme val="minor"/>
      </rPr>
      <t xml:space="preserve"> per year assuming 40% of </t>
    </r>
    <r>
      <rPr>
        <b/>
        <sz val="12"/>
        <color theme="1"/>
        <rFont val="Calibri (Body)"/>
      </rPr>
      <t>educators</t>
    </r>
    <r>
      <rPr>
        <b/>
        <sz val="12"/>
        <color theme="1"/>
        <rFont val="Calibri"/>
        <family val="2"/>
        <scheme val="minor"/>
      </rPr>
      <t xml:space="preserve"> use benefit</t>
    </r>
  </si>
  <si>
    <r>
      <t xml:space="preserve">Estimated 1,700 </t>
    </r>
    <r>
      <rPr>
        <sz val="12"/>
        <color theme="1"/>
        <rFont val="Calibri (Body)"/>
      </rPr>
      <t>early educators</t>
    </r>
    <r>
      <rPr>
        <sz val="12"/>
        <color theme="1"/>
        <rFont val="Calibri"/>
        <family val="2"/>
        <scheme val="minor"/>
      </rPr>
      <t xml:space="preserve"> in Anchorage</t>
    </r>
  </si>
  <si>
    <r>
      <t xml:space="preserve">Although the specific use of the funding should be determined by each individual entity, the expectation is that these grants will lead to increased wages for early educators, lower employee turnover, and ultimately increase access to child care and early education services. Assuming </t>
    </r>
    <r>
      <rPr>
        <sz val="12"/>
        <color theme="1"/>
        <rFont val="Calibri (Body)"/>
      </rPr>
      <t>a total of $2.4M in funding for this program, approximately $12,766 would be available to each child care and early education licenced facility (including both in-home programs and centers). Note that this amount would be reduced if school-aged or other exempt and/or unlicensed programs are included in the program. Also note that it might be appropriate to award facilities different amounts based on their size/children served, or based on other factors like their Learn &amp; Grow level.</t>
    </r>
    <r>
      <rPr>
        <sz val="12"/>
        <color theme="1"/>
        <rFont val="Calibri"/>
        <family val="2"/>
        <scheme val="minor"/>
      </rPr>
      <t xml:space="preserve"> Grantees should be required to respond to Board requests for data and regarding grantee use of the funds so that these grants can be a mechanism for exploring the sector and better preparing for and assessing future awards. </t>
    </r>
  </si>
  <si>
    <r>
      <t>*Approximately $12,766 per facility if</t>
    </r>
    <r>
      <rPr>
        <i/>
        <sz val="12"/>
        <color theme="1"/>
        <rFont val="Calibri (Body)"/>
      </rPr>
      <t xml:space="preserve"> only </t>
    </r>
    <r>
      <rPr>
        <sz val="12"/>
        <color theme="1"/>
        <rFont val="Calibri (Body)"/>
      </rPr>
      <t xml:space="preserve">licensed child care and early education entities are included in the program; if school-aged and other exempt and/or unlicensed facilities are included, the value per facility would be less. </t>
    </r>
  </si>
  <si>
    <r>
      <t xml:space="preserve">Rather than merely dividing all funding equally </t>
    </r>
    <r>
      <rPr>
        <sz val="12"/>
        <color theme="1"/>
        <rFont val="Calibri (Body)"/>
      </rPr>
      <t>among providers</t>
    </r>
    <r>
      <rPr>
        <sz val="12"/>
        <color theme="1"/>
        <rFont val="Calibri"/>
        <family val="2"/>
        <scheme val="minor"/>
      </rPr>
      <t>, targeting funding to particular strategic projects has the possibility of making more overall impact to the sector. While the Implementation Team strongly recommends that the Board pursue pilot projects, it's unclear whether the Board will be able to implement these in FY2025</t>
    </r>
    <r>
      <rPr>
        <sz val="12"/>
        <color theme="1"/>
        <rFont val="Calibri (Body)"/>
      </rPr>
      <t xml:space="preserve">, particularly at a $2M level. It may be that only a portion of this funding is needed during 2025. </t>
    </r>
    <r>
      <rPr>
        <sz val="12"/>
        <color theme="1"/>
        <rFont val="Calibri"/>
        <family val="2"/>
        <scheme val="minor"/>
      </rPr>
      <t xml:space="preserve">Similarly, if several projects totaling more than $2M are poised to make a large positive impact on the sector, the IT would be supportive of investing additional funds. </t>
    </r>
  </si>
  <si>
    <r>
      <t xml:space="preserve">The Implementation Team is wary of investing too much funding into capital projects given the small overall pool of ACCEE Fund dollars, and because capital costs might be better covered through other funding sources. That said, the Implementation Team understands the great need for capital funding in this sector. The Board could elect to divide the available funding by all licensed </t>
    </r>
    <r>
      <rPr>
        <sz val="12"/>
        <color theme="1"/>
        <rFont val="Calibri (Body)"/>
      </rPr>
      <t xml:space="preserve">and exempt </t>
    </r>
    <r>
      <rPr>
        <sz val="12"/>
        <color theme="1"/>
        <rFont val="Calibri"/>
        <family val="2"/>
        <scheme val="minor"/>
      </rPr>
      <t xml:space="preserve">facilities, or fund only certain facilities.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</si>
</sst>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9" x14ac:knownFonts="1">
    <font>
      <sz val="12"/>
      <color theme="1"/>
      <name val="Calibri"/>
      <family val="2"/>
      <scheme val="minor"/>
    </font>
    <font>
      <sz val="12"/>
      <color theme="1"/>
      <name val="Calibri"/>
      <family val="2"/>
      <scheme val="minor"/>
    </font>
    <font>
      <b/>
      <sz val="12"/>
      <color theme="1"/>
      <name val="Calibri"/>
      <family val="2"/>
      <scheme val="minor"/>
    </font>
    <font>
      <b/>
      <sz val="16"/>
      <name val="Calibri"/>
      <family val="2"/>
      <scheme val="minor"/>
    </font>
    <font>
      <sz val="8"/>
      <name val="Calibri"/>
      <family val="2"/>
      <scheme val="minor"/>
    </font>
    <font>
      <sz val="12"/>
      <color rgb="FF000000"/>
      <name val="Calibri"/>
      <family val="2"/>
      <scheme val="minor"/>
    </font>
    <font>
      <sz val="12"/>
      <color theme="1"/>
      <name val="Calibri (Body)"/>
    </font>
    <font>
      <i/>
      <sz val="12"/>
      <color theme="1"/>
      <name val="Calibri (Body)"/>
    </font>
    <font>
      <b/>
      <sz val="12"/>
      <color theme="1"/>
      <name val="Calibri (Body)"/>
    </font>
  </fonts>
  <fills count="5">
    <fill>
      <patternFill patternType="none"/>
    </fill>
    <fill>
      <patternFill patternType="gray125"/>
    </fill>
    <fill>
      <patternFill patternType="solid">
        <fgColor rgb="FF00B050"/>
        <bgColor indexed="64"/>
      </patternFill>
    </fill>
    <fill>
      <patternFill patternType="solid">
        <fgColor theme="8" tint="0.39997558519241921"/>
        <bgColor indexed="64"/>
      </patternFill>
    </fill>
    <fill>
      <patternFill patternType="solid">
        <fgColor rgb="FF00B0F0"/>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
    <xf numFmtId="0" fontId="0" fillId="0" borderId="0" xfId="0"/>
    <xf numFmtId="0" fontId="0" fillId="0" borderId="0" xfId="0" applyAlignment="1">
      <alignment wrapText="1"/>
    </xf>
    <xf numFmtId="44" fontId="0" fillId="0" borderId="0" xfId="1" applyFont="1"/>
    <xf numFmtId="44" fontId="0" fillId="0" borderId="0" xfId="0" applyNumberFormat="1" applyAlignment="1">
      <alignment wrapText="1"/>
    </xf>
    <xf numFmtId="0" fontId="2" fillId="0" borderId="0" xfId="0" applyFont="1"/>
    <xf numFmtId="44" fontId="2" fillId="0" borderId="0" xfId="1" applyFont="1"/>
    <xf numFmtId="0" fontId="2" fillId="0" borderId="0" xfId="0" applyFont="1" applyAlignment="1">
      <alignment wrapText="1"/>
    </xf>
    <xf numFmtId="44" fontId="2" fillId="0" borderId="0" xfId="1" applyFont="1" applyFill="1"/>
    <xf numFmtId="9" fontId="2" fillId="0" borderId="0" xfId="2" applyFont="1" applyFill="1" applyAlignment="1">
      <alignment wrapText="1"/>
    </xf>
    <xf numFmtId="9" fontId="0" fillId="0" borderId="0" xfId="2" applyFont="1" applyAlignment="1">
      <alignment wrapText="1"/>
    </xf>
    <xf numFmtId="9" fontId="2" fillId="0" borderId="0" xfId="2" applyFont="1" applyAlignment="1">
      <alignment wrapText="1"/>
    </xf>
    <xf numFmtId="0" fontId="2" fillId="3" borderId="0" xfId="0" applyFont="1" applyFill="1"/>
    <xf numFmtId="0" fontId="3" fillId="3" borderId="0" xfId="0" applyFont="1" applyFill="1"/>
    <xf numFmtId="0" fontId="0" fillId="0" borderId="0" xfId="0" applyAlignment="1">
      <alignment horizontal="right" wrapText="1"/>
    </xf>
    <xf numFmtId="9" fontId="0" fillId="0" borderId="0" xfId="0" applyNumberFormat="1"/>
    <xf numFmtId="0" fontId="5" fillId="0" borderId="0" xfId="0" applyFont="1" applyAlignment="1">
      <alignment wrapText="1"/>
    </xf>
    <xf numFmtId="0" fontId="2" fillId="3" borderId="0" xfId="0" applyFont="1" applyFill="1" applyAlignment="1">
      <alignment wrapText="1"/>
    </xf>
    <xf numFmtId="0" fontId="2" fillId="0" borderId="0" xfId="0" applyFont="1" applyAlignment="1">
      <alignment horizontal="right"/>
    </xf>
    <xf numFmtId="0" fontId="2" fillId="2" borderId="0" xfId="0" applyFont="1" applyFill="1" applyAlignment="1">
      <alignment wrapText="1"/>
    </xf>
    <xf numFmtId="0" fontId="2" fillId="4" borderId="0" xfId="0" applyFont="1" applyFill="1" applyAlignment="1">
      <alignment wrapText="1"/>
    </xf>
    <xf numFmtId="0" fontId="0" fillId="0" borderId="0" xfId="0" applyFont="1" applyAlignment="1">
      <alignment wrapText="1"/>
    </xf>
    <xf numFmtId="44" fontId="6" fillId="0" borderId="0" xfId="0" applyNumberFormat="1" applyFont="1" applyAlignment="1">
      <alignment wrapText="1"/>
    </xf>
    <xf numFmtId="6" fontId="0" fillId="0" borderId="0" xfId="1" applyNumberFormat="1" applyFont="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60C1"/>
      <color rgb="FFF6FF00"/>
      <color rgb="FF6CA846"/>
      <color rgb="FF9040CF"/>
      <color rgb="FF00FF00"/>
      <color rgb="FF0079D2"/>
      <color rgb="FFC900F9"/>
      <color rgb="FFFF28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3C97E-09B0-064A-8882-3D7F1A787302}">
  <dimension ref="A1:V20"/>
  <sheetViews>
    <sheetView tabSelected="1" topLeftCell="A7" zoomScale="120" zoomScaleNormal="120" workbookViewId="0">
      <selection activeCell="F15" sqref="F15"/>
    </sheetView>
  </sheetViews>
  <sheetFormatPr baseColWidth="10" defaultRowHeight="16" x14ac:dyDescent="0.2"/>
  <cols>
    <col min="2" max="2" width="29" customWidth="1"/>
    <col min="3" max="3" width="29.33203125" style="1" customWidth="1"/>
    <col min="4" max="4" width="45.1640625" style="1" customWidth="1"/>
    <col min="5" max="5" width="16.6640625" style="2" customWidth="1"/>
    <col min="6" max="6" width="14.6640625" style="9" customWidth="1"/>
    <col min="7" max="10" width="19.1640625" style="1" customWidth="1"/>
    <col min="11" max="11" width="15.33203125" customWidth="1"/>
    <col min="12" max="12" width="58.33203125" style="1" customWidth="1"/>
    <col min="14" max="14" width="28.1640625" bestFit="1" customWidth="1"/>
  </cols>
  <sheetData>
    <row r="1" spans="1:22" s="4" customFormat="1" ht="21" x14ac:dyDescent="0.25">
      <c r="A1" s="12" t="s">
        <v>23</v>
      </c>
      <c r="B1" s="11"/>
      <c r="C1" s="16"/>
      <c r="D1" s="6"/>
      <c r="E1" s="7"/>
      <c r="F1" s="8"/>
      <c r="G1" s="6"/>
      <c r="H1" s="6"/>
      <c r="I1" s="6"/>
      <c r="J1" s="6"/>
      <c r="K1" s="4" t="s">
        <v>11</v>
      </c>
      <c r="L1" s="20" t="s">
        <v>34</v>
      </c>
    </row>
    <row r="2" spans="1:22" ht="34" x14ac:dyDescent="0.2">
      <c r="A2" t="s">
        <v>16</v>
      </c>
      <c r="L2" s="1" t="s">
        <v>18</v>
      </c>
    </row>
    <row r="6" spans="1:22" s="4" customFormat="1" ht="68" x14ac:dyDescent="0.2">
      <c r="B6" s="18" t="s">
        <v>27</v>
      </c>
      <c r="C6" s="6" t="s">
        <v>3</v>
      </c>
      <c r="D6" s="6" t="s">
        <v>10</v>
      </c>
      <c r="E6" s="5" t="s">
        <v>0</v>
      </c>
      <c r="F6" s="10" t="s">
        <v>17</v>
      </c>
      <c r="G6" s="6" t="s">
        <v>30</v>
      </c>
      <c r="H6" s="6" t="s">
        <v>31</v>
      </c>
      <c r="I6" s="6" t="s">
        <v>32</v>
      </c>
      <c r="J6" s="6" t="s">
        <v>33</v>
      </c>
      <c r="L6" s="1"/>
    </row>
    <row r="7" spans="1:22" ht="326" customHeight="1" x14ac:dyDescent="0.2">
      <c r="B7" t="s">
        <v>22</v>
      </c>
      <c r="C7" s="1" t="s">
        <v>24</v>
      </c>
      <c r="D7" s="20" t="s">
        <v>29</v>
      </c>
      <c r="E7" s="2">
        <v>2000000</v>
      </c>
      <c r="F7" s="9">
        <f>E7/5200000</f>
        <v>0.38461538461538464</v>
      </c>
      <c r="G7" s="3">
        <f>E7/170</f>
        <v>11764.705882352941</v>
      </c>
      <c r="H7" s="3">
        <f>E7/340</f>
        <v>5882.3529411764703</v>
      </c>
      <c r="I7" s="3">
        <f>E7/510</f>
        <v>3921.5686274509803</v>
      </c>
      <c r="J7" s="3">
        <f>E7/680</f>
        <v>2941.1764705882351</v>
      </c>
      <c r="O7" s="14"/>
      <c r="P7" s="14"/>
      <c r="Q7" s="14"/>
      <c r="R7" s="14"/>
      <c r="S7" s="14"/>
      <c r="T7" s="14"/>
      <c r="U7" s="14"/>
      <c r="V7" s="14"/>
    </row>
    <row r="8" spans="1:22" ht="317" customHeight="1" x14ac:dyDescent="0.2">
      <c r="B8" t="s">
        <v>5</v>
      </c>
      <c r="C8" s="1" t="s">
        <v>25</v>
      </c>
      <c r="D8" s="20" t="s">
        <v>35</v>
      </c>
      <c r="E8" s="2">
        <v>2400000</v>
      </c>
      <c r="F8" s="9">
        <f t="shared" ref="F8" si="0">E8/5200000</f>
        <v>0.46153846153846156</v>
      </c>
      <c r="G8" s="21" t="s">
        <v>36</v>
      </c>
      <c r="H8" s="3"/>
      <c r="I8" s="3"/>
      <c r="J8" s="3"/>
    </row>
    <row r="9" spans="1:22" ht="102" x14ac:dyDescent="0.2">
      <c r="B9" t="s">
        <v>7</v>
      </c>
      <c r="C9" s="1" t="s">
        <v>12</v>
      </c>
      <c r="D9" s="1" t="s">
        <v>19</v>
      </c>
      <c r="E9" s="2">
        <v>520000</v>
      </c>
      <c r="F9" s="9">
        <f>E9/5200000</f>
        <v>0.1</v>
      </c>
      <c r="G9" s="1" t="s">
        <v>1</v>
      </c>
      <c r="O9" s="14"/>
      <c r="P9" s="14"/>
      <c r="Q9" s="14"/>
      <c r="R9" s="14"/>
      <c r="S9" s="14"/>
      <c r="T9" s="14"/>
      <c r="U9" s="14"/>
      <c r="V9" s="14"/>
    </row>
    <row r="10" spans="1:22" ht="17" x14ac:dyDescent="0.2">
      <c r="B10" t="s">
        <v>2</v>
      </c>
      <c r="C10" s="1" t="s">
        <v>4</v>
      </c>
      <c r="E10" s="2">
        <v>260000</v>
      </c>
      <c r="F10" s="9">
        <f>E10/5200000</f>
        <v>0.05</v>
      </c>
      <c r="G10" s="1" t="s">
        <v>1</v>
      </c>
      <c r="O10" s="14"/>
      <c r="P10" s="14"/>
      <c r="Q10" s="14"/>
      <c r="R10" s="14"/>
      <c r="S10" s="14"/>
      <c r="T10" s="14"/>
      <c r="U10" s="14"/>
      <c r="V10" s="14"/>
    </row>
    <row r="11" spans="1:22" x14ac:dyDescent="0.2">
      <c r="B11" s="17" t="s">
        <v>21</v>
      </c>
      <c r="C11" s="13"/>
      <c r="D11" s="13"/>
      <c r="E11" s="5">
        <f>SUM(E7:E10)</f>
        <v>5180000</v>
      </c>
      <c r="F11" s="10">
        <f>SUM(F7:F10)</f>
        <v>0.99615384615384628</v>
      </c>
    </row>
    <row r="14" spans="1:22" ht="51" x14ac:dyDescent="0.2">
      <c r="B14" s="19" t="s">
        <v>28</v>
      </c>
      <c r="C14" s="6"/>
      <c r="D14" s="6"/>
    </row>
    <row r="15" spans="1:22" ht="221" x14ac:dyDescent="0.2">
      <c r="B15" t="s">
        <v>6</v>
      </c>
      <c r="C15" s="20" t="s">
        <v>9</v>
      </c>
      <c r="D15" s="20" t="s">
        <v>37</v>
      </c>
      <c r="E15" s="22">
        <v>2000000</v>
      </c>
      <c r="F15" s="9">
        <f>E15/5200000</f>
        <v>0.38461538461538464</v>
      </c>
      <c r="G15" s="3" t="s">
        <v>1</v>
      </c>
      <c r="H15" s="3"/>
      <c r="I15" s="3"/>
      <c r="J15" s="3"/>
    </row>
    <row r="16" spans="1:22" ht="153" x14ac:dyDescent="0.2">
      <c r="B16" t="s">
        <v>8</v>
      </c>
      <c r="C16" s="20" t="s">
        <v>13</v>
      </c>
      <c r="D16" s="20" t="s">
        <v>38</v>
      </c>
      <c r="E16" s="2">
        <v>500000</v>
      </c>
      <c r="F16" s="9">
        <f t="shared" ref="F16:F19" si="1">E16/5200000</f>
        <v>9.6153846153846159E-2</v>
      </c>
      <c r="G16" s="3" t="s">
        <v>1</v>
      </c>
      <c r="H16" s="3"/>
      <c r="I16" s="3"/>
      <c r="J16" s="3"/>
    </row>
    <row r="17" spans="2:10" ht="102" x14ac:dyDescent="0.2">
      <c r="B17" t="s">
        <v>14</v>
      </c>
      <c r="C17" s="20" t="s">
        <v>15</v>
      </c>
      <c r="D17" s="20" t="s">
        <v>20</v>
      </c>
      <c r="E17" s="2">
        <v>200000</v>
      </c>
      <c r="F17" s="9">
        <f t="shared" si="1"/>
        <v>3.8461538461538464E-2</v>
      </c>
      <c r="G17" s="3" t="s">
        <v>1</v>
      </c>
      <c r="H17" s="3"/>
      <c r="I17" s="3"/>
      <c r="J17" s="3"/>
    </row>
    <row r="18" spans="2:10" ht="102" x14ac:dyDescent="0.2">
      <c r="B18" t="s">
        <v>7</v>
      </c>
      <c r="C18" s="15" t="s">
        <v>12</v>
      </c>
      <c r="D18" s="1" t="s">
        <v>26</v>
      </c>
      <c r="E18" s="2">
        <v>0</v>
      </c>
      <c r="F18" s="9">
        <f t="shared" si="1"/>
        <v>0</v>
      </c>
      <c r="G18" s="1" t="s">
        <v>1</v>
      </c>
    </row>
    <row r="19" spans="2:10" ht="17" x14ac:dyDescent="0.2">
      <c r="B19" t="s">
        <v>2</v>
      </c>
      <c r="C19" s="1" t="s">
        <v>4</v>
      </c>
      <c r="E19" s="2">
        <v>260000</v>
      </c>
      <c r="F19" s="9">
        <f t="shared" si="1"/>
        <v>0.05</v>
      </c>
      <c r="G19" s="1" t="s">
        <v>1</v>
      </c>
    </row>
    <row r="20" spans="2:10" x14ac:dyDescent="0.2">
      <c r="B20" s="17" t="s">
        <v>21</v>
      </c>
      <c r="C20" s="13"/>
      <c r="D20" s="13"/>
      <c r="E20" s="5">
        <f>SUM(E15:E19)</f>
        <v>2960000</v>
      </c>
      <c r="F20" s="10">
        <f>SUM(F15:F19)</f>
        <v>0.56923076923076932</v>
      </c>
    </row>
  </sheetData>
  <phoneticPr fontId="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AA3A875721F14CA7335BC7252BBF28" ma:contentTypeVersion="1" ma:contentTypeDescription="Create a new document." ma:contentTypeScope="" ma:versionID="7303a55e8901e720ce206d4cf7801143">
  <xsd:schema xmlns:xsd="http://www.w3.org/2001/XMLSchema" xmlns:xs="http://www.w3.org/2001/XMLSchema" xmlns:p="http://schemas.microsoft.com/office/2006/metadata/properties" xmlns:ns2="c2cd5102-672f-4cb7-8a8f-d88cffe52635" targetNamespace="http://schemas.microsoft.com/office/2006/metadata/properties" ma:root="true" ma:fieldsID="abf25cbce7c244ec2862868844407a23" ns2:_="">
    <xsd:import namespace="c2cd5102-672f-4cb7-8a8f-d88cffe5263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d5102-672f-4cb7-8a8f-d88cffe5263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648792-1B30-48F9-AB23-C0F7992AFEF8}"/>
</file>

<file path=customXml/itemProps2.xml><?xml version="1.0" encoding="utf-8"?>
<ds:datastoreItem xmlns:ds="http://schemas.openxmlformats.org/officeDocument/2006/customXml" ds:itemID="{84C4106F-B781-4DC9-BE3A-CB45E9DAD6B9}"/>
</file>

<file path=customXml/itemProps3.xml><?xml version="1.0" encoding="utf-8"?>
<ds:datastoreItem xmlns:ds="http://schemas.openxmlformats.org/officeDocument/2006/customXml" ds:itemID="{BAD0F17A-19E0-4D75-B997-A03A57F8495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Proposed Budgets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Quinn-Davidson</dc:creator>
  <cp:lastModifiedBy>Austin Quinn-Davidson</cp:lastModifiedBy>
  <dcterms:created xsi:type="dcterms:W3CDTF">2024-07-06T21:26:05Z</dcterms:created>
  <dcterms:modified xsi:type="dcterms:W3CDTF">2024-08-10T23:10:11Z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0x010100FBAA3A875721F14CA7335BC7252BBF28</vt:lpwstr>
  </property>
</Properties>
</file>